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https://regulatory.nfpower.nf.ca/FP/rr/2024NPRRBA/Project Documents/QAC/PUB/PUB-NP-005/"/>
    </mc:Choice>
  </mc:AlternateContent>
  <xr:revisionPtr revIDLastSave="0" documentId="13_ncr:1_{CCCD93E9-9147-4B01-8078-DF27C3848D6E}" xr6:coauthVersionLast="36" xr6:coauthVersionMax="36" xr10:uidLastSave="{00000000-0000-0000-0000-000000000000}"/>
  <bookViews>
    <workbookView xWindow="0" yWindow="0" windowWidth="25200" windowHeight="11670" xr2:uid="{A40A0A25-0D6D-4027-92E8-FF4F124AB85A}"/>
  </bookViews>
  <sheets>
    <sheet name="Sheet1" sheetId="3"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3" l="1"/>
  <c r="I18" i="3" l="1"/>
  <c r="J18" i="3"/>
  <c r="D13" i="3"/>
  <c r="E13" i="3"/>
  <c r="F13" i="3"/>
  <c r="G13" i="3"/>
  <c r="H13" i="3"/>
  <c r="I13" i="3"/>
  <c r="J13" i="3"/>
  <c r="C13" i="3"/>
  <c r="H16" i="3"/>
  <c r="H18" i="3" s="1"/>
  <c r="G16" i="3"/>
  <c r="G18" i="3" s="1"/>
  <c r="F16" i="3" l="1"/>
  <c r="F18" i="3" s="1"/>
  <c r="E16" i="3"/>
  <c r="E18" i="3" s="1"/>
  <c r="D16" i="3"/>
  <c r="D18" i="3" s="1"/>
  <c r="C16" i="3"/>
  <c r="C18" i="3" s="1"/>
</calcChain>
</file>

<file path=xl/sharedStrings.xml><?xml version="1.0" encoding="utf-8"?>
<sst xmlns="http://schemas.openxmlformats.org/spreadsheetml/2006/main" count="39" uniqueCount="35">
  <si>
    <t>2023F</t>
  </si>
  <si>
    <t>Newfoundland Power Inc.</t>
  </si>
  <si>
    <t>Newfoundland Power – 2024 Rate of Return on Rate Base Application</t>
  </si>
  <si>
    <t>Page 1 of 1</t>
  </si>
  <si>
    <t>Regulated Earnings Variance ($000s)</t>
  </si>
  <si>
    <t>Order No. Setting Approved Range</t>
  </si>
  <si>
    <t>2013 to 2023F</t>
  </si>
  <si>
    <t>Requested Order Numbers, Range and Rate of Return on Rate Base and Regulated Earnings</t>
  </si>
  <si>
    <t>P.U. 2 (2019)</t>
  </si>
  <si>
    <t>P.U. 3 (2022) (Amendment No. 2)</t>
  </si>
  <si>
    <t>Approved Range of Return on Rate Base (%)</t>
  </si>
  <si>
    <t>Midpoint of Approved Range (%)</t>
  </si>
  <si>
    <t>7.74 to 8.10</t>
  </si>
  <si>
    <t>7.70 to 8.06</t>
  </si>
  <si>
    <t>7.03 to 7.39</t>
  </si>
  <si>
    <t>7.01 to 7.37</t>
  </si>
  <si>
    <t>6.83 to 7.19</t>
  </si>
  <si>
    <t>6.86 to 7.22</t>
  </si>
  <si>
    <t>6.43 to  6.79</t>
  </si>
  <si>
    <t>6.21 to 6.57</t>
  </si>
  <si>
    <t>P.U. 23 (2013)</t>
  </si>
  <si>
    <t>P.U. 25 (2016)</t>
  </si>
  <si>
    <t>Range and Rate of Return on Rate Base</t>
  </si>
  <si>
    <t>Approved Regulated Earnings When Setting Rates ($000s)</t>
  </si>
  <si>
    <t>Actual/Forecast Regulated Earnings ($000s)</t>
  </si>
  <si>
    <r>
      <t>Return on Rate Base Variance (%)</t>
    </r>
    <r>
      <rPr>
        <vertAlign val="superscript"/>
        <sz val="10"/>
        <color theme="1"/>
        <rFont val="Times New Roman"/>
        <family val="1"/>
      </rPr>
      <t>1</t>
    </r>
  </si>
  <si>
    <r>
      <t>Regulated Earnings</t>
    </r>
    <r>
      <rPr>
        <b/>
        <vertAlign val="superscript"/>
        <sz val="10"/>
        <color theme="1"/>
        <rFont val="Times New Roman"/>
        <family val="1"/>
      </rPr>
      <t>2</t>
    </r>
  </si>
  <si>
    <t>PUB-NP-005, Attachment A</t>
  </si>
  <si>
    <r>
      <rPr>
        <vertAlign val="superscript"/>
        <sz val="10"/>
        <color theme="1"/>
        <rFont val="Times New Roman"/>
        <family val="1"/>
      </rPr>
      <t>2</t>
    </r>
    <r>
      <rPr>
        <vertAlign val="superscript"/>
        <sz val="9.35"/>
        <color theme="1"/>
        <rFont val="Times New Roman"/>
        <family val="1"/>
      </rPr>
      <t xml:space="preserve">           </t>
    </r>
    <r>
      <rPr>
        <sz val="11"/>
        <color theme="1"/>
        <rFont val="Times New Roman"/>
        <family val="1"/>
      </rPr>
      <t>Regulated earnings include both a return on debt and a return on equity component. For the purposes of this response, the Company's regulated earnings applicable to the return on equity component has been</t>
    </r>
  </si>
  <si>
    <t>Actual/Forecast Return on Rate Base (%)</t>
  </si>
  <si>
    <r>
      <rPr>
        <vertAlign val="superscript"/>
        <sz val="10"/>
        <color theme="1"/>
        <rFont val="Times New Roman"/>
        <family val="1"/>
      </rPr>
      <t xml:space="preserve">1 </t>
    </r>
    <r>
      <rPr>
        <vertAlign val="superscript"/>
        <sz val="9.35"/>
        <color theme="1"/>
        <rFont val="Times New Roman"/>
        <family val="1"/>
      </rPr>
      <t xml:space="preserve">         </t>
    </r>
    <r>
      <rPr>
        <sz val="11"/>
        <color theme="1"/>
        <rFont val="Times New Roman"/>
        <family val="1"/>
      </rPr>
      <t xml:space="preserve">Newfoundland Power's actual return on rate base has been within the ± 18 basis point range approved by the Board for 9 of the 11 years requested. In 2013, the Company's rate of return on rate base </t>
    </r>
  </si>
  <si>
    <t xml:space="preserve">      was slightly over the approved upper limit of the range. For 2023, the Company is forecasting to be 28 basis points over the approved upper limit of the range, primarily due to a higher forecast return on</t>
  </si>
  <si>
    <t xml:space="preserve">      amount exceeding the upper limit of 18 basis points over the approved midpoint are credited to customers through the Excess Earnings Account.</t>
  </si>
  <si>
    <t xml:space="preserve">      debt. Although this has resulted in forecast excess earnings for 2023, the Company is forecasting to achieve a return on equity ("ROE") below its allowed ROE of 8.50%. Any return on rate base</t>
  </si>
  <si>
    <t xml:space="preserve">       provided. Regulated earnings for 2013 and 2023F are shown before transfer to the Excess Earnings Account net of income taxes of $49,000 and $3.6 million, respectively.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</si>
</sst>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5" x14ac:knownFonts="1">
    <font>
      <sz val="11"/>
      <color theme="1"/>
      <name val="Calibri"/>
      <family val="2"/>
      <scheme val="minor"/>
    </font>
    <font>
      <b/>
      <sz val="11"/>
      <color theme="1"/>
      <name val="Times New Roman"/>
      <family val="1"/>
    </font>
    <font>
      <sz val="11"/>
      <color theme="1"/>
      <name val="Times New Roman"/>
      <family val="1"/>
    </font>
    <font>
      <sz val="12"/>
      <color rgb="FF000000"/>
      <name val="Times New Roman"/>
      <family val="1"/>
    </font>
    <font>
      <b/>
      <sz val="12"/>
      <color theme="1"/>
      <name val="Times New Roman"/>
      <family val="1"/>
    </font>
    <font>
      <i/>
      <sz val="12"/>
      <color rgb="FF000000"/>
      <name val="Times New Roman"/>
      <family val="1"/>
    </font>
    <font>
      <sz val="11"/>
      <name val="Times New Roman"/>
      <family val="1"/>
    </font>
    <font>
      <sz val="11"/>
      <color theme="1"/>
      <name val="Calibri"/>
      <family val="2"/>
      <scheme val="minor"/>
    </font>
    <font>
      <u/>
      <sz val="11"/>
      <color theme="1"/>
      <name val="Times New Roman"/>
      <family val="1"/>
    </font>
    <font>
      <u val="double"/>
      <sz val="11"/>
      <color theme="1"/>
      <name val="Times New Roman"/>
      <family val="1"/>
    </font>
    <font>
      <b/>
      <u val="double"/>
      <sz val="11"/>
      <color theme="1"/>
      <name val="Times New Roman"/>
      <family val="1"/>
    </font>
    <font>
      <vertAlign val="superscript"/>
      <sz val="10"/>
      <color theme="1"/>
      <name val="Times New Roman"/>
      <family val="1"/>
    </font>
    <font>
      <b/>
      <vertAlign val="superscript"/>
      <sz val="10"/>
      <color theme="1"/>
      <name val="Times New Roman"/>
      <family val="1"/>
    </font>
    <font>
      <vertAlign val="superscript"/>
      <sz val="9.35"/>
      <color theme="1"/>
      <name val="Times New Roman"/>
      <family val="1"/>
    </font>
    <font>
      <sz val="12"/>
      <color theme="1"/>
      <name val="Times New Roman"/>
      <family val="1"/>
    </font>
  </fonts>
  <fills count="2">
    <fill>
      <patternFill patternType="none"/>
    </fill>
    <fill>
      <patternFill patternType="gray125"/>
    </fill>
  </fills>
  <borders count="2">
    <border>
      <left/>
      <right/>
      <top/>
      <bottom/>
      <diagonal/>
    </border>
    <border>
      <left/>
      <right/>
      <top/>
      <bottom style="thin">
        <color indexed="64"/>
      </bottom>
      <diagonal/>
    </border>
  </borders>
  <cellStyleXfs count="2">
    <xf numFmtId="0" fontId="0" fillId="0" borderId="0"/>
    <xf numFmtId="9" fontId="7" fillId="0" borderId="0" applyFont="0" applyFill="0" applyBorder="0" applyAlignment="0" applyProtection="0"/>
  </cellStyleXfs>
  <cellXfs count="36">
    <xf numFmtId="0" fontId="0" fillId="0" borderId="0" xfId="0"/>
    <xf numFmtId="0" fontId="1" fillId="0" borderId="1" xfId="0" applyFont="1" applyBorder="1" applyAlignment="1">
      <alignment horizontal="center" vertical="center" wrapText="1"/>
    </xf>
    <xf numFmtId="0" fontId="0" fillId="0" borderId="1" xfId="0" applyBorder="1"/>
    <xf numFmtId="0" fontId="3" fillId="0" borderId="0" xfId="0" applyFont="1" applyBorder="1" applyAlignment="1">
      <alignment vertical="center"/>
    </xf>
    <xf numFmtId="0" fontId="2" fillId="0" borderId="0" xfId="0" applyFont="1" applyBorder="1" applyAlignment="1">
      <alignment horizontal="left" vertical="center" wrapText="1"/>
    </xf>
    <xf numFmtId="0" fontId="0" fillId="0" borderId="0" xfId="0" applyFill="1"/>
    <xf numFmtId="0" fontId="2" fillId="0" borderId="1" xfId="0" applyFont="1" applyBorder="1"/>
    <xf numFmtId="0" fontId="2" fillId="0" borderId="0" xfId="0" applyFont="1"/>
    <xf numFmtId="44" fontId="2" fillId="0" borderId="0" xfId="0" applyNumberFormat="1" applyFont="1" applyFill="1" applyBorder="1" applyAlignment="1">
      <alignment horizontal="center" vertical="center" wrapText="1"/>
    </xf>
    <xf numFmtId="4" fontId="2" fillId="0" borderId="0" xfId="1" applyNumberFormat="1" applyFont="1" applyFill="1" applyBorder="1" applyAlignment="1">
      <alignment horizontal="center" vertical="center" wrapText="1"/>
    </xf>
    <xf numFmtId="10" fontId="6" fillId="0" borderId="0" xfId="1" applyNumberFormat="1" applyFont="1" applyFill="1" applyAlignment="1">
      <alignment horizontal="center"/>
    </xf>
    <xf numFmtId="37" fontId="2" fillId="0" borderId="0" xfId="0" applyNumberFormat="1" applyFont="1" applyFill="1" applyBorder="1" applyAlignment="1">
      <alignment horizontal="center" vertical="center" wrapText="1"/>
    </xf>
    <xf numFmtId="0" fontId="1" fillId="0" borderId="0" xfId="0" applyFont="1" applyBorder="1" applyAlignment="1">
      <alignment horizontal="center" vertical="center" wrapText="1"/>
    </xf>
    <xf numFmtId="0" fontId="1" fillId="0" borderId="0" xfId="0" applyFont="1"/>
    <xf numFmtId="0" fontId="1" fillId="0" borderId="0" xfId="0" applyFont="1" applyBorder="1" applyAlignment="1">
      <alignment horizontal="left" vertical="center" wrapText="1"/>
    </xf>
    <xf numFmtId="0" fontId="6" fillId="0" borderId="1" xfId="0" applyFont="1" applyBorder="1"/>
    <xf numFmtId="0" fontId="6" fillId="0" borderId="1" xfId="0" applyFont="1" applyFill="1" applyBorder="1"/>
    <xf numFmtId="0" fontId="5" fillId="0" borderId="0" xfId="0" applyFont="1" applyBorder="1" applyAlignment="1">
      <alignment vertical="center"/>
    </xf>
    <xf numFmtId="0" fontId="3" fillId="0" borderId="0" xfId="0" applyFont="1" applyFill="1" applyBorder="1" applyAlignment="1">
      <alignment vertical="center"/>
    </xf>
    <xf numFmtId="0" fontId="6" fillId="0" borderId="0" xfId="0" applyFont="1" applyBorder="1"/>
    <xf numFmtId="0" fontId="3" fillId="0" borderId="0" xfId="0" applyFont="1" applyBorder="1" applyAlignment="1">
      <alignment horizontal="right" vertical="center"/>
    </xf>
    <xf numFmtId="37" fontId="8" fillId="0" borderId="0" xfId="0" applyNumberFormat="1" applyFont="1" applyFill="1" applyBorder="1" applyAlignment="1">
      <alignment horizontal="center" vertical="center" wrapText="1"/>
    </xf>
    <xf numFmtId="9" fontId="0" fillId="0" borderId="0" xfId="1" applyFont="1" applyAlignment="1">
      <alignment horizontal="center"/>
    </xf>
    <xf numFmtId="39" fontId="9" fillId="0" borderId="0" xfId="0" applyNumberFormat="1" applyFont="1" applyFill="1" applyBorder="1" applyAlignment="1">
      <alignment horizontal="center" vertical="center" wrapText="1"/>
    </xf>
    <xf numFmtId="4" fontId="8" fillId="0" borderId="0" xfId="1" applyNumberFormat="1" applyFont="1" applyFill="1" applyBorder="1" applyAlignment="1">
      <alignment horizontal="center" vertical="center" wrapText="1"/>
    </xf>
    <xf numFmtId="39" fontId="10" fillId="0" borderId="0" xfId="0" applyNumberFormat="1" applyFont="1" applyFill="1" applyBorder="1" applyAlignment="1">
      <alignment horizontal="center" vertical="center" wrapText="1"/>
    </xf>
    <xf numFmtId="37" fontId="10" fillId="0" borderId="0"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Fill="1" applyBorder="1" applyAlignment="1">
      <alignment horizontal="left" vertical="center" wrapText="1"/>
    </xf>
    <xf numFmtId="0" fontId="2" fillId="0" borderId="0" xfId="0" applyFont="1" applyFill="1"/>
    <xf numFmtId="0" fontId="14" fillId="0" borderId="0" xfId="0" applyFont="1"/>
    <xf numFmtId="9" fontId="0" fillId="0" borderId="0" xfId="1" applyFont="1" applyFill="1" applyAlignment="1">
      <alignment horizontal="center"/>
    </xf>
    <xf numFmtId="9" fontId="0" fillId="0" borderId="0" xfId="1" applyFont="1" applyFill="1"/>
    <xf numFmtId="0" fontId="4" fillId="0" borderId="1" xfId="0" applyFont="1" applyBorder="1" applyAlignment="1">
      <alignment horizontal="right"/>
    </xf>
    <xf numFmtId="0" fontId="6" fillId="0" borderId="0" xfId="0" applyFont="1" applyFill="1"/>
    <xf numFmtId="0" fontId="4" fillId="0" borderId="0" xfId="0" applyFont="1" applyAlignment="1">
      <alignment horizont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BF2E58-799D-43DA-92DC-F78C711F8CA0}">
  <sheetPr>
    <pageSetUpPr fitToPage="1"/>
  </sheetPr>
  <dimension ref="A1:L50"/>
  <sheetViews>
    <sheetView tabSelected="1" topLeftCell="A25" zoomScaleNormal="100" workbookViewId="0">
      <selection activeCell="E33" sqref="E33"/>
    </sheetView>
  </sheetViews>
  <sheetFormatPr defaultRowHeight="15" x14ac:dyDescent="0.25"/>
  <cols>
    <col min="1" max="1" width="3.7109375" customWidth="1"/>
    <col min="2" max="2" width="50.7109375" customWidth="1"/>
    <col min="3" max="3" width="14.28515625" customWidth="1"/>
    <col min="4" max="6" width="14.28515625" bestFit="1" customWidth="1"/>
    <col min="7" max="8" width="14.28515625" customWidth="1"/>
    <col min="9" max="9" width="18.28515625" bestFit="1" customWidth="1"/>
    <col min="10" max="10" width="18.28515625" customWidth="1"/>
  </cols>
  <sheetData>
    <row r="1" spans="2:11" ht="15.75" x14ac:dyDescent="0.25">
      <c r="B1" s="6"/>
      <c r="C1" s="2"/>
      <c r="D1" s="2"/>
      <c r="E1" s="2"/>
      <c r="F1" s="2"/>
      <c r="G1" s="2"/>
      <c r="H1" s="2"/>
      <c r="I1" s="2"/>
      <c r="J1" s="33" t="s">
        <v>27</v>
      </c>
    </row>
    <row r="2" spans="2:11" x14ac:dyDescent="0.25">
      <c r="B2" s="7"/>
    </row>
    <row r="3" spans="2:11" ht="15.75" x14ac:dyDescent="0.25">
      <c r="B3" s="35" t="s">
        <v>1</v>
      </c>
      <c r="C3" s="35"/>
      <c r="D3" s="35"/>
      <c r="E3" s="35"/>
      <c r="F3" s="35"/>
      <c r="G3" s="35"/>
      <c r="H3" s="35"/>
      <c r="I3" s="35"/>
      <c r="J3" s="35"/>
    </row>
    <row r="4" spans="2:11" ht="15.75" x14ac:dyDescent="0.25">
      <c r="B4" s="35" t="s">
        <v>7</v>
      </c>
      <c r="C4" s="35"/>
      <c r="D4" s="35"/>
      <c r="E4" s="35"/>
      <c r="F4" s="35"/>
      <c r="G4" s="35"/>
      <c r="H4" s="35"/>
      <c r="I4" s="35"/>
      <c r="J4" s="35"/>
    </row>
    <row r="5" spans="2:11" ht="15.75" x14ac:dyDescent="0.25">
      <c r="B5" s="35" t="s">
        <v>6</v>
      </c>
      <c r="C5" s="35"/>
      <c r="D5" s="35"/>
      <c r="E5" s="35"/>
      <c r="F5" s="35"/>
      <c r="G5" s="35"/>
      <c r="H5" s="35"/>
      <c r="I5" s="35"/>
      <c r="J5" s="35"/>
    </row>
    <row r="6" spans="2:11" x14ac:dyDescent="0.25">
      <c r="B6" s="7"/>
    </row>
    <row r="7" spans="2:11" x14ac:dyDescent="0.25">
      <c r="B7" s="7"/>
      <c r="C7" s="1">
        <v>2013</v>
      </c>
      <c r="D7" s="1">
        <v>2014</v>
      </c>
      <c r="E7" s="1">
        <v>2016</v>
      </c>
      <c r="F7" s="1">
        <v>2017</v>
      </c>
      <c r="G7" s="1">
        <v>2019</v>
      </c>
      <c r="H7" s="27">
        <v>2020</v>
      </c>
      <c r="I7" s="1">
        <v>2022</v>
      </c>
      <c r="J7" s="1" t="s">
        <v>0</v>
      </c>
    </row>
    <row r="8" spans="2:11" x14ac:dyDescent="0.25">
      <c r="B8" s="13" t="s">
        <v>22</v>
      </c>
      <c r="C8" s="12"/>
      <c r="D8" s="12"/>
      <c r="E8" s="12"/>
      <c r="F8" s="12"/>
      <c r="G8" s="12"/>
      <c r="H8" s="12"/>
      <c r="I8" s="12"/>
      <c r="J8" s="12"/>
    </row>
    <row r="9" spans="2:11" ht="30" x14ac:dyDescent="0.25">
      <c r="B9" s="4" t="s">
        <v>5</v>
      </c>
      <c r="C9" s="8" t="s">
        <v>20</v>
      </c>
      <c r="D9" s="8" t="s">
        <v>20</v>
      </c>
      <c r="E9" s="8" t="s">
        <v>21</v>
      </c>
      <c r="F9" s="8" t="s">
        <v>21</v>
      </c>
      <c r="G9" s="8" t="s">
        <v>8</v>
      </c>
      <c r="H9" s="8" t="s">
        <v>8</v>
      </c>
      <c r="I9" s="8" t="s">
        <v>9</v>
      </c>
      <c r="J9" s="8" t="s">
        <v>9</v>
      </c>
    </row>
    <row r="10" spans="2:11" x14ac:dyDescent="0.25">
      <c r="B10" s="4" t="s">
        <v>10</v>
      </c>
      <c r="C10" s="10" t="s">
        <v>12</v>
      </c>
      <c r="D10" s="10" t="s">
        <v>13</v>
      </c>
      <c r="E10" s="10" t="s">
        <v>14</v>
      </c>
      <c r="F10" s="10" t="s">
        <v>15</v>
      </c>
      <c r="G10" s="10" t="s">
        <v>16</v>
      </c>
      <c r="H10" s="10" t="s">
        <v>17</v>
      </c>
      <c r="I10" s="10" t="s">
        <v>18</v>
      </c>
      <c r="J10" s="10" t="s">
        <v>19</v>
      </c>
    </row>
    <row r="11" spans="2:11" x14ac:dyDescent="0.25">
      <c r="B11" s="4" t="s">
        <v>11</v>
      </c>
      <c r="C11" s="9">
        <v>7.92</v>
      </c>
      <c r="D11" s="9">
        <v>7.88</v>
      </c>
      <c r="E11" s="9">
        <v>7.21</v>
      </c>
      <c r="F11" s="9">
        <v>7.19</v>
      </c>
      <c r="G11" s="9">
        <v>7.01</v>
      </c>
      <c r="H11" s="9">
        <v>7.04</v>
      </c>
      <c r="I11" s="9">
        <v>6.61</v>
      </c>
      <c r="J11" s="9">
        <v>6.39</v>
      </c>
      <c r="K11" s="5"/>
    </row>
    <row r="12" spans="2:11" x14ac:dyDescent="0.25">
      <c r="B12" s="4" t="s">
        <v>29</v>
      </c>
      <c r="C12" s="24">
        <v>8.11</v>
      </c>
      <c r="D12" s="24">
        <v>7.83</v>
      </c>
      <c r="E12" s="24">
        <v>7.31</v>
      </c>
      <c r="F12" s="24">
        <v>7.22</v>
      </c>
      <c r="G12" s="24">
        <v>6.97</v>
      </c>
      <c r="H12" s="24">
        <v>7.04</v>
      </c>
      <c r="I12" s="24">
        <v>6.72</v>
      </c>
      <c r="J12" s="24">
        <v>6.85</v>
      </c>
      <c r="K12" s="5"/>
    </row>
    <row r="13" spans="2:11" ht="16.5" x14ac:dyDescent="0.25">
      <c r="B13" s="28" t="s">
        <v>25</v>
      </c>
      <c r="C13" s="25">
        <f>C12-C11</f>
        <v>0.1899999999999995</v>
      </c>
      <c r="D13" s="25">
        <f t="shared" ref="D13:J13" si="0">D12-D11</f>
        <v>-4.9999999999999822E-2</v>
      </c>
      <c r="E13" s="25">
        <f t="shared" si="0"/>
        <v>9.9999999999999645E-2</v>
      </c>
      <c r="F13" s="25">
        <f t="shared" si="0"/>
        <v>2.9999999999999361E-2</v>
      </c>
      <c r="G13" s="25">
        <f t="shared" si="0"/>
        <v>-4.0000000000000036E-2</v>
      </c>
      <c r="H13" s="25">
        <f t="shared" si="0"/>
        <v>0</v>
      </c>
      <c r="I13" s="25">
        <f t="shared" si="0"/>
        <v>0.10999999999999943</v>
      </c>
      <c r="J13" s="25">
        <f t="shared" si="0"/>
        <v>0.45999999999999996</v>
      </c>
      <c r="K13" s="5"/>
    </row>
    <row r="14" spans="2:11" x14ac:dyDescent="0.25">
      <c r="B14" s="28"/>
      <c r="C14" s="23"/>
      <c r="D14" s="23"/>
      <c r="E14" s="23"/>
      <c r="F14" s="23"/>
      <c r="G14" s="23"/>
      <c r="H14" s="23"/>
      <c r="I14" s="23"/>
      <c r="J14" s="23"/>
      <c r="K14" s="5"/>
    </row>
    <row r="15" spans="2:11" ht="15.75" x14ac:dyDescent="0.25">
      <c r="B15" s="14" t="s">
        <v>26</v>
      </c>
      <c r="C15" s="9"/>
      <c r="D15" s="9"/>
      <c r="E15" s="9"/>
      <c r="F15" s="9"/>
      <c r="G15" s="9"/>
      <c r="H15" s="9"/>
      <c r="I15" s="9"/>
      <c r="J15" s="9"/>
      <c r="K15" s="5"/>
    </row>
    <row r="16" spans="2:11" ht="15" customHeight="1" x14ac:dyDescent="0.25">
      <c r="B16" s="4" t="s">
        <v>23</v>
      </c>
      <c r="C16" s="11">
        <f>36766+566</f>
        <v>37332</v>
      </c>
      <c r="D16" s="11">
        <f>38150+566</f>
        <v>38716</v>
      </c>
      <c r="E16" s="11">
        <f>40458+552</f>
        <v>41010</v>
      </c>
      <c r="F16" s="11">
        <f>42086+552</f>
        <v>42638</v>
      </c>
      <c r="G16" s="11">
        <f>43698+552</f>
        <v>44250</v>
      </c>
      <c r="H16" s="11">
        <f>45080+552</f>
        <v>45632</v>
      </c>
      <c r="I16" s="11">
        <v>47233</v>
      </c>
      <c r="J16" s="11">
        <v>49202</v>
      </c>
    </row>
    <row r="17" spans="2:10" x14ac:dyDescent="0.25">
      <c r="B17" s="4" t="s">
        <v>24</v>
      </c>
      <c r="C17" s="21">
        <v>38605</v>
      </c>
      <c r="D17" s="21">
        <v>39829</v>
      </c>
      <c r="E17" s="21">
        <v>42887</v>
      </c>
      <c r="F17" s="21">
        <v>43988</v>
      </c>
      <c r="G17" s="21">
        <v>45395</v>
      </c>
      <c r="H17" s="21">
        <v>46469</v>
      </c>
      <c r="I17" s="21">
        <v>47914</v>
      </c>
      <c r="J17" s="21">
        <f>47493+3566</f>
        <v>51059</v>
      </c>
    </row>
    <row r="18" spans="2:10" x14ac:dyDescent="0.25">
      <c r="B18" s="4" t="s">
        <v>4</v>
      </c>
      <c r="C18" s="26">
        <f>C17-C16</f>
        <v>1273</v>
      </c>
      <c r="D18" s="26">
        <f t="shared" ref="D18:J18" si="1">D17-D16</f>
        <v>1113</v>
      </c>
      <c r="E18" s="26">
        <f t="shared" si="1"/>
        <v>1877</v>
      </c>
      <c r="F18" s="26">
        <f t="shared" si="1"/>
        <v>1350</v>
      </c>
      <c r="G18" s="26">
        <f t="shared" si="1"/>
        <v>1145</v>
      </c>
      <c r="H18" s="26">
        <f t="shared" si="1"/>
        <v>837</v>
      </c>
      <c r="I18" s="26">
        <f t="shared" si="1"/>
        <v>681</v>
      </c>
      <c r="J18" s="26">
        <f t="shared" si="1"/>
        <v>1857</v>
      </c>
    </row>
    <row r="19" spans="2:10" x14ac:dyDescent="0.25">
      <c r="B19" s="7"/>
      <c r="C19" s="22"/>
      <c r="D19" s="22"/>
      <c r="E19" s="22"/>
      <c r="F19" s="22"/>
      <c r="G19" s="22"/>
      <c r="H19" s="22"/>
      <c r="I19" s="31"/>
      <c r="J19" s="22"/>
    </row>
    <row r="20" spans="2:10" x14ac:dyDescent="0.25">
      <c r="B20" s="7"/>
      <c r="C20" s="22"/>
      <c r="D20" s="22"/>
      <c r="E20" s="22"/>
      <c r="F20" s="22"/>
      <c r="G20" s="22"/>
      <c r="H20" s="22"/>
      <c r="I20" s="31"/>
      <c r="J20" s="22"/>
    </row>
    <row r="28" spans="2:10" ht="15.75" x14ac:dyDescent="0.25">
      <c r="B28" s="30"/>
    </row>
    <row r="29" spans="2:10" x14ac:dyDescent="0.25">
      <c r="B29" s="7"/>
    </row>
    <row r="30" spans="2:10" x14ac:dyDescent="0.25">
      <c r="B30" s="7"/>
    </row>
    <row r="31" spans="2:10" x14ac:dyDescent="0.25">
      <c r="B31" s="7"/>
    </row>
    <row r="32" spans="2:10" x14ac:dyDescent="0.25">
      <c r="B32" s="7"/>
    </row>
    <row r="33" spans="1:12" x14ac:dyDescent="0.25">
      <c r="B33" s="7"/>
    </row>
    <row r="39" spans="1:12" x14ac:dyDescent="0.25">
      <c r="B39" s="7"/>
      <c r="C39" s="22"/>
      <c r="D39" s="22"/>
      <c r="E39" s="22"/>
      <c r="F39" s="22"/>
      <c r="G39" s="22"/>
      <c r="H39" s="22"/>
      <c r="I39" s="22"/>
      <c r="J39" s="22"/>
    </row>
    <row r="40" spans="1:12" s="5" customFormat="1" x14ac:dyDescent="0.25">
      <c r="B40" s="29"/>
      <c r="C40" s="31"/>
      <c r="D40" s="31"/>
      <c r="E40" s="31"/>
      <c r="F40" s="31"/>
      <c r="G40" s="31"/>
      <c r="H40" s="31"/>
      <c r="I40" s="31"/>
      <c r="J40" s="31"/>
    </row>
    <row r="41" spans="1:12" ht="18.399999999999999" customHeight="1" x14ac:dyDescent="0.25">
      <c r="A41" s="5"/>
      <c r="B41" s="29"/>
      <c r="C41" s="32"/>
      <c r="D41" s="32"/>
      <c r="E41" s="32"/>
      <c r="F41" s="32"/>
      <c r="G41" s="32"/>
      <c r="H41" s="32"/>
      <c r="I41" s="32"/>
      <c r="J41" s="32"/>
      <c r="K41" s="5"/>
      <c r="L41" s="5"/>
    </row>
    <row r="42" spans="1:12" s="5" customFormat="1" ht="16.5" x14ac:dyDescent="0.25">
      <c r="B42" s="29" t="s">
        <v>30</v>
      </c>
    </row>
    <row r="43" spans="1:12" s="5" customFormat="1" x14ac:dyDescent="0.25">
      <c r="B43" s="29" t="s">
        <v>31</v>
      </c>
    </row>
    <row r="44" spans="1:12" s="5" customFormat="1" x14ac:dyDescent="0.25">
      <c r="B44" s="34" t="s">
        <v>33</v>
      </c>
      <c r="G44" s="11"/>
      <c r="H44" s="11"/>
    </row>
    <row r="45" spans="1:12" s="5" customFormat="1" x14ac:dyDescent="0.25">
      <c r="B45" s="29" t="s">
        <v>32</v>
      </c>
    </row>
    <row r="46" spans="1:12" s="5" customFormat="1" x14ac:dyDescent="0.25">
      <c r="B46" s="29"/>
    </row>
    <row r="47" spans="1:12" s="5" customFormat="1" ht="16.5" x14ac:dyDescent="0.25">
      <c r="B47" s="29" t="s">
        <v>28</v>
      </c>
    </row>
    <row r="48" spans="1:12" x14ac:dyDescent="0.25">
      <c r="B48" s="29" t="s">
        <v>34</v>
      </c>
    </row>
    <row r="49" spans="2:10" x14ac:dyDescent="0.25">
      <c r="B49" s="2"/>
      <c r="C49" s="15"/>
      <c r="D49" s="15"/>
      <c r="E49" s="15"/>
      <c r="F49" s="15"/>
      <c r="G49" s="16"/>
      <c r="H49" s="15"/>
      <c r="I49" s="15"/>
      <c r="J49" s="16"/>
    </row>
    <row r="50" spans="2:10" ht="15.75" x14ac:dyDescent="0.25">
      <c r="B50" s="17" t="s">
        <v>2</v>
      </c>
      <c r="D50" s="3"/>
      <c r="E50" s="3"/>
      <c r="F50" s="3"/>
      <c r="G50" s="18"/>
      <c r="H50" s="19"/>
      <c r="I50" s="3"/>
      <c r="J50" s="20" t="s">
        <v>3</v>
      </c>
    </row>
  </sheetData>
  <mergeCells count="3">
    <mergeCell ref="B3:J3"/>
    <mergeCell ref="B4:J4"/>
    <mergeCell ref="B5:J5"/>
  </mergeCells>
  <pageMargins left="0.7" right="0.7" top="0.75" bottom="0.75" header="0.3" footer="0.3"/>
  <pageSetup scale="66"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6C6CAD45671424BA6694AABC7DC4B14" ma:contentTypeVersion="2" ma:contentTypeDescription="Create a new document." ma:contentTypeScope="" ma:versionID="45cf80d653add96235b5c6e4e0a34ad0">
  <xsd:schema xmlns:xsd="http://www.w3.org/2001/XMLSchema" xmlns:xs="http://www.w3.org/2001/XMLSchema" xmlns:p="http://schemas.microsoft.com/office/2006/metadata/properties" xmlns:ns2="6f9ea703-ab45-4477-9266-642d01ff9fd5" targetNamespace="http://schemas.microsoft.com/office/2006/metadata/properties" ma:root="true" ma:fieldsID="7f282df01d199b562c722ee24e277f6e" ns2:_="">
    <xsd:import namespace="6f9ea703-ab45-4477-9266-642d01ff9fd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9ea703-ab45-4477-9266-642d01ff9fd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80D6A4-0180-4C34-9ECC-06FF3DDABF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9ea703-ab45-4477-9266-642d01ff9f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0007F56-C613-4D75-BD50-BEDB9C2DF3D2}">
  <ds:schemaRefs>
    <ds:schemaRef ds:uri="http://www.w3.org/XML/1998/namespace"/>
    <ds:schemaRef ds:uri="6f9ea703-ab45-4477-9266-642d01ff9fd5"/>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purl.org/dc/dcmitype/"/>
    <ds:schemaRef ds:uri="http://schemas.openxmlformats.org/package/2006/metadata/core-properties"/>
    <ds:schemaRef ds:uri="http://purl.org/dc/terms/"/>
  </ds:schemaRefs>
</ds:datastoreItem>
</file>

<file path=customXml/itemProps3.xml><?xml version="1.0" encoding="utf-8"?>
<ds:datastoreItem xmlns:ds="http://schemas.openxmlformats.org/officeDocument/2006/customXml" ds:itemID="{5F95AEB5-FD2C-4950-B1B8-E9B95B61B87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Newfoundland Power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PUB-NP-005, Attachment A</dc:title>
  <dc:creator>Broderick, Zachary</dc:creator>
  <cp:lastModifiedBy>Hollett, Lindsay</cp:lastModifiedBy>
  <cp:lastPrinted>2023-12-20T16:19:50Z</cp:lastPrinted>
  <dcterms:created xsi:type="dcterms:W3CDTF">2023-12-13T12:31:23Z</dcterms:created>
  <dcterms:modified xsi:type="dcterms:W3CDTF">2023-12-21T14:00:22Z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2024 Return on Rate Base Application</vt:lpwstr>
  </property>
  <property fmtid="{D5CDD505-2E9C-101B-9397-08002B2CF9AE}" pid="3" name="Topic">
    <vt:lpwstr>61;#Rate Base|5164550c-7a2a-4080-8b7d-db1c684251ba</vt:lpwstr>
  </property>
  <property fmtid="{D5CDD505-2E9C-101B-9397-08002B2CF9AE}" pid="4" name="Year">
    <vt:lpwstr>2024</vt:lpwstr>
  </property>
  <property fmtid="{D5CDD505-2E9C-101B-9397-08002B2CF9AE}" pid="5" name="ContentTypeId">
    <vt:lpwstr>0x01010086C6CAD45671424BA6694AABC7DC4B14</vt:lpwstr>
  </property>
  <property fmtid="{D5CDD505-2E9C-101B-9397-08002B2CF9AE}" pid="6" name="TaxCatchAll">
    <vt:lpwstr>61;#Rate Base|5164550c-7a2a-4080-8b7d-db1c684251ba</vt:lpwstr>
  </property>
  <property fmtid="{D5CDD505-2E9C-101B-9397-08002B2CF9AE}" pid="7" name="TopicTaxHTField0">
    <vt:lpwstr>Rate Base|5164550c-7a2a-4080-8b7d-db1c684251ba</vt:lpwstr>
  </property>
</Properties>
</file>